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AAL-ZR\SAAL-RI\ZRH\Processes\Reimbursable\HQDA Rate Board\FY2021 Rate Board\DASA-CE Website Postings\"/>
    </mc:Choice>
  </mc:AlternateContent>
  <bookViews>
    <workbookView xWindow="0" yWindow="240" windowWidth="20430" windowHeight="7410"/>
  </bookViews>
  <sheets>
    <sheet name="CECOM Overview" sheetId="2" r:id="rId1"/>
    <sheet name="CECOM Rate Detail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6" i="1" l="1"/>
  <c r="O15" i="1"/>
  <c r="O14" i="1"/>
  <c r="O13" i="1"/>
  <c r="O12" i="1"/>
  <c r="O11" i="1"/>
  <c r="O10" i="1"/>
  <c r="O9" i="1"/>
  <c r="O8" i="1"/>
  <c r="O7" i="1"/>
  <c r="N6" i="1"/>
  <c r="N16" i="1" s="1"/>
  <c r="M6" i="1"/>
  <c r="M16" i="1" s="1"/>
  <c r="L6" i="1"/>
  <c r="L16" i="1" s="1"/>
  <c r="K6" i="1"/>
  <c r="K16" i="1" s="1"/>
  <c r="J6" i="1"/>
  <c r="J16" i="1" s="1"/>
  <c r="I6" i="1"/>
  <c r="I16" i="1" s="1"/>
  <c r="H6" i="1"/>
  <c r="H16" i="1" s="1"/>
  <c r="G6" i="1"/>
  <c r="G16" i="1" s="1"/>
  <c r="F6" i="1"/>
  <c r="E6" i="1"/>
  <c r="E16" i="1" s="1"/>
  <c r="D6" i="1"/>
  <c r="D16" i="1" s="1"/>
  <c r="C6" i="1"/>
  <c r="O5" i="1"/>
  <c r="O3" i="1"/>
  <c r="O2" i="1"/>
  <c r="O16" i="1" l="1"/>
  <c r="O6" i="1"/>
</calcChain>
</file>

<file path=xl/sharedStrings.xml><?xml version="1.0" encoding="utf-8"?>
<sst xmlns="http://schemas.openxmlformats.org/spreadsheetml/2006/main" count="66" uniqueCount="55">
  <si>
    <t>Category</t>
  </si>
  <si>
    <t>ILSC WSD</t>
  </si>
  <si>
    <t>ILSC DRO</t>
  </si>
  <si>
    <t>ILSC CSLA</t>
  </si>
  <si>
    <t>SEC</t>
  </si>
  <si>
    <t>ISEC FH-FD-NCR</t>
  </si>
  <si>
    <t>ISEC LEE</t>
  </si>
  <si>
    <t>G2</t>
  </si>
  <si>
    <t>Legal</t>
  </si>
  <si>
    <t>Safety</t>
  </si>
  <si>
    <t>CTSF SUT</t>
  </si>
  <si>
    <t>CECOM
Totals</t>
  </si>
  <si>
    <t>WY</t>
  </si>
  <si>
    <t>DTT WY</t>
  </si>
  <si>
    <t>-</t>
  </si>
  <si>
    <t>Indirect WY</t>
  </si>
  <si>
    <t>Cost</t>
  </si>
  <si>
    <t>DTT Labor</t>
  </si>
  <si>
    <t>Indirect Costs</t>
  </si>
  <si>
    <t>Indirect Labor</t>
  </si>
  <si>
    <t>Awards</t>
  </si>
  <si>
    <t xml:space="preserve">Training </t>
  </si>
  <si>
    <t>Supplies</t>
  </si>
  <si>
    <t xml:space="preserve">Contracts </t>
  </si>
  <si>
    <t xml:space="preserve">Equipment </t>
  </si>
  <si>
    <t>Office Automation</t>
  </si>
  <si>
    <t>Mobile Devices</t>
  </si>
  <si>
    <t>Indirect Travel</t>
  </si>
  <si>
    <t>Total, Reimbursable Cost</t>
  </si>
  <si>
    <r>
      <t xml:space="preserve">G5 PMB
</t>
    </r>
    <r>
      <rPr>
        <b/>
        <sz val="10"/>
        <color theme="1"/>
        <rFont val="Arial"/>
        <family val="2"/>
      </rPr>
      <t>(NSEC FFRDC)</t>
    </r>
  </si>
  <si>
    <r>
      <t>CTSF ft</t>
    </r>
    <r>
      <rPr>
        <b/>
        <vertAlign val="superscript"/>
        <sz val="12"/>
        <color theme="1"/>
        <rFont val="Arial"/>
        <family val="2"/>
      </rPr>
      <t>2</t>
    </r>
  </si>
  <si>
    <t>CECOM FY 21 INDIRECT RATES</t>
  </si>
  <si>
    <t>Activity</t>
  </si>
  <si>
    <t>Co-located</t>
  </si>
  <si>
    <t>Non Co-located</t>
  </si>
  <si>
    <t xml:space="preserve">G2/3 </t>
  </si>
  <si>
    <t>N/A</t>
  </si>
  <si>
    <t>ILSC Director of Readiness &amp; Operations (DRO)</t>
  </si>
  <si>
    <t>ILSC Communications Security Logistics Activity (CSLA)</t>
  </si>
  <si>
    <t>ILSC Weapons System Directorates (WSDs)</t>
  </si>
  <si>
    <t xml:space="preserve">SEC </t>
  </si>
  <si>
    <t>ISEC Ft Huachuca - Ft Detrick - National Capital Region</t>
  </si>
  <si>
    <t>ISEC Ft Lee</t>
  </si>
  <si>
    <t>Basis of Estimate</t>
  </si>
  <si>
    <t>Rate</t>
  </si>
  <si>
    <t>National Security Engineering Center - Federally Funded Research &amp; Development Center (G5)</t>
  </si>
  <si>
    <t>1,503 STE</t>
  </si>
  <si>
    <t>CTSF Systems Under Test (SUT)</t>
  </si>
  <si>
    <t>30 systems planned</t>
  </si>
  <si>
    <r>
      <t>CTSF Square Footage Costs (ft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)</t>
    </r>
  </si>
  <si>
    <r>
      <t>121,565 ft</t>
    </r>
    <r>
      <rPr>
        <vertAlign val="superscript"/>
        <sz val="11"/>
        <color rgb="FF000000"/>
        <rFont val="Calibri"/>
        <family val="2"/>
        <scheme val="minor"/>
      </rPr>
      <t>2</t>
    </r>
  </si>
  <si>
    <t>Utilize the tables below to assist in determining required indirect.</t>
  </si>
  <si>
    <r>
      <rPr>
        <b/>
        <u/>
        <sz val="11"/>
        <color theme="1"/>
        <rFont val="Calibri"/>
        <family val="2"/>
        <scheme val="minor"/>
      </rPr>
      <t>Staff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Rates are to be applied for each touch time FTE purchased. Utilize co-located and non co-located rates accordingly.</t>
    </r>
  </si>
  <si>
    <r>
      <rPr>
        <b/>
        <u/>
        <sz val="11"/>
        <color theme="1"/>
        <rFont val="Calibri"/>
        <family val="2"/>
        <scheme val="minor"/>
      </rPr>
      <t>CECOM Activities/Command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Rates are to be applied for each touch time FTE purchased. Utilize co-located and non co-located rates accordingly.</t>
    </r>
  </si>
  <si>
    <r>
      <rPr>
        <b/>
        <u/>
        <sz val="11"/>
        <color theme="1"/>
        <rFont val="Calibri"/>
        <family val="2"/>
        <scheme val="minor"/>
      </rPr>
      <t>Contractor/Assessment Based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o G5 rate for each STE purchased
o SUT rate for each system supported
o SQFT rate for each square footage of space utilized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</si>
</sst>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B09C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164" fontId="4" fillId="0" borderId="23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center" vertical="center" wrapText="1"/>
    </xf>
    <xf numFmtId="164" fontId="4" fillId="0" borderId="28" xfId="1" applyNumberFormat="1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4" fillId="0" borderId="28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4" fillId="0" borderId="9" xfId="0" applyFont="1" applyBorder="1" applyAlignment="1">
      <alignment horizontal="left" vertical="center" indent="2"/>
    </xf>
    <xf numFmtId="0" fontId="4" fillId="0" borderId="23" xfId="0" applyFont="1" applyBorder="1" applyAlignment="1">
      <alignment horizontal="left" vertical="center" indent="2"/>
    </xf>
    <xf numFmtId="0" fontId="4" fillId="0" borderId="27" xfId="0" applyFont="1" applyBorder="1" applyAlignment="1">
      <alignment horizontal="left" vertical="center" indent="2"/>
    </xf>
    <xf numFmtId="0" fontId="2" fillId="0" borderId="33" xfId="0" applyFont="1" applyBorder="1" applyAlignment="1">
      <alignment horizontal="left" vertical="center"/>
    </xf>
    <xf numFmtId="44" fontId="0" fillId="0" borderId="0" xfId="0" applyNumberFormat="1"/>
    <xf numFmtId="0" fontId="0" fillId="0" borderId="0" xfId="0" applyFont="1"/>
    <xf numFmtId="0" fontId="0" fillId="0" borderId="0" xfId="0" applyFont="1" applyFill="1"/>
    <xf numFmtId="0" fontId="10" fillId="6" borderId="24" xfId="0" applyFont="1" applyFill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6" fontId="9" fillId="0" borderId="24" xfId="0" applyNumberFormat="1" applyFont="1" applyBorder="1" applyAlignment="1">
      <alignment horizontal="center" vertical="center" wrapText="1" readingOrder="1"/>
    </xf>
    <xf numFmtId="0" fontId="9" fillId="7" borderId="24" xfId="0" applyFont="1" applyFill="1" applyBorder="1" applyAlignment="1">
      <alignment horizontal="center" vertical="center" wrapText="1" readingOrder="1"/>
    </xf>
    <xf numFmtId="6" fontId="9" fillId="7" borderId="24" xfId="0" applyNumberFormat="1" applyFont="1" applyFill="1" applyBorder="1" applyAlignment="1">
      <alignment horizontal="center" vertical="center" wrapText="1" readingOrder="1"/>
    </xf>
    <xf numFmtId="8" fontId="9" fillId="0" borderId="24" xfId="0" applyNumberFormat="1" applyFont="1" applyBorder="1" applyAlignment="1">
      <alignment horizontal="center" vertical="center" wrapText="1" readingOrder="1"/>
    </xf>
    <xf numFmtId="6" fontId="9" fillId="0" borderId="24" xfId="0" applyNumberFormat="1" applyFont="1" applyBorder="1" applyAlignment="1">
      <alignment horizontal="center" wrapText="1" readingOrder="1"/>
    </xf>
    <xf numFmtId="0" fontId="7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8" fillId="0" borderId="0" xfId="0" applyFont="1" applyAlignment="1">
      <alignment vertical="top"/>
    </xf>
    <xf numFmtId="0" fontId="7" fillId="0" borderId="3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7" fillId="0" borderId="3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5" borderId="22" xfId="0" applyFont="1" applyFill="1" applyBorder="1" applyAlignment="1">
      <alignment horizontal="center" vertical="center" textRotation="90" wrapText="1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4:I29"/>
  <sheetViews>
    <sheetView showGridLines="0" tabSelected="1" topLeftCell="B1" zoomScale="85" zoomScaleNormal="85" workbookViewId="0">
      <selection activeCell="G9" sqref="G9"/>
    </sheetView>
  </sheetViews>
  <sheetFormatPr defaultRowHeight="15" x14ac:dyDescent="0.25"/>
  <cols>
    <col min="1" max="1" width="9.140625" style="46"/>
    <col min="2" max="2" width="9.140625" style="46" customWidth="1"/>
    <col min="3" max="3" width="53.140625" style="46" customWidth="1"/>
    <col min="4" max="4" width="88" style="46" customWidth="1"/>
    <col min="5" max="5" width="19.5703125" style="46" bestFit="1" customWidth="1"/>
    <col min="6" max="6" width="14.85546875" style="46" bestFit="1" customWidth="1"/>
    <col min="7" max="7" width="25.42578125" style="46" customWidth="1"/>
    <col min="8" max="8" width="20.140625" style="46" customWidth="1"/>
    <col min="9" max="9" width="21.5703125" style="46" customWidth="1"/>
    <col min="10" max="16384" width="9.140625" style="46"/>
  </cols>
  <sheetData>
    <row r="4" spans="3:9" ht="21" x14ac:dyDescent="0.25">
      <c r="C4" s="63" t="s">
        <v>31</v>
      </c>
      <c r="D4" s="63"/>
      <c r="E4" s="63"/>
      <c r="F4" s="63"/>
      <c r="G4" s="60"/>
      <c r="H4" s="60"/>
    </row>
    <row r="5" spans="3:9" x14ac:dyDescent="0.25">
      <c r="C5" s="62" t="s">
        <v>51</v>
      </c>
      <c r="D5" s="62"/>
      <c r="E5" s="56"/>
      <c r="F5" s="56"/>
      <c r="G5" s="56"/>
      <c r="H5" s="56"/>
      <c r="I5" s="56"/>
    </row>
    <row r="6" spans="3:9" x14ac:dyDescent="0.25">
      <c r="C6" s="62"/>
      <c r="D6" s="62"/>
    </row>
    <row r="7" spans="3:9" x14ac:dyDescent="0.25">
      <c r="F7" s="47"/>
    </row>
    <row r="8" spans="3:9" x14ac:dyDescent="0.25">
      <c r="E8" s="58"/>
      <c r="F8" s="58"/>
    </row>
    <row r="9" spans="3:9" ht="34.5" customHeight="1" x14ac:dyDescent="0.25">
      <c r="C9" s="64" t="s">
        <v>52</v>
      </c>
      <c r="D9" s="48" t="s">
        <v>32</v>
      </c>
      <c r="E9" s="48" t="s">
        <v>33</v>
      </c>
      <c r="F9" s="48" t="s">
        <v>34</v>
      </c>
    </row>
    <row r="10" spans="3:9" x14ac:dyDescent="0.25">
      <c r="C10" s="64"/>
      <c r="D10" s="49" t="s">
        <v>35</v>
      </c>
      <c r="E10" s="49" t="s">
        <v>36</v>
      </c>
      <c r="F10" s="50">
        <v>30656</v>
      </c>
      <c r="H10" s="57"/>
    </row>
    <row r="11" spans="3:9" x14ac:dyDescent="0.25">
      <c r="C11" s="64"/>
      <c r="D11" s="51" t="s">
        <v>9</v>
      </c>
      <c r="E11" s="51" t="s">
        <v>36</v>
      </c>
      <c r="F11" s="52">
        <v>30282</v>
      </c>
    </row>
    <row r="12" spans="3:9" x14ac:dyDescent="0.25">
      <c r="C12" s="64"/>
      <c r="D12" s="49" t="s">
        <v>8</v>
      </c>
      <c r="E12" s="50">
        <v>16190</v>
      </c>
      <c r="F12" s="50">
        <v>19995</v>
      </c>
    </row>
    <row r="15" spans="3:9" x14ac:dyDescent="0.25">
      <c r="E15" s="59"/>
      <c r="F15" s="59"/>
    </row>
    <row r="16" spans="3:9" x14ac:dyDescent="0.25">
      <c r="C16" s="61" t="s">
        <v>53</v>
      </c>
      <c r="D16" s="48" t="s">
        <v>32</v>
      </c>
      <c r="E16" s="48" t="s">
        <v>33</v>
      </c>
      <c r="F16" s="48" t="s">
        <v>34</v>
      </c>
    </row>
    <row r="17" spans="3:6" x14ac:dyDescent="0.25">
      <c r="C17" s="61"/>
      <c r="D17" s="51" t="s">
        <v>37</v>
      </c>
      <c r="E17" s="52">
        <v>18893</v>
      </c>
      <c r="F17" s="52">
        <v>22132</v>
      </c>
    </row>
    <row r="18" spans="3:6" x14ac:dyDescent="0.25">
      <c r="C18" s="61"/>
      <c r="D18" s="49" t="s">
        <v>38</v>
      </c>
      <c r="E18" s="49" t="s">
        <v>36</v>
      </c>
      <c r="F18" s="50">
        <v>22169</v>
      </c>
    </row>
    <row r="19" spans="3:6" x14ac:dyDescent="0.25">
      <c r="C19" s="61"/>
      <c r="D19" s="51" t="s">
        <v>39</v>
      </c>
      <c r="E19" s="52">
        <v>22058</v>
      </c>
      <c r="F19" s="52">
        <v>25689</v>
      </c>
    </row>
    <row r="20" spans="3:6" x14ac:dyDescent="0.25">
      <c r="C20" s="61"/>
      <c r="D20" s="49" t="s">
        <v>40</v>
      </c>
      <c r="E20" s="54">
        <v>25403</v>
      </c>
      <c r="F20" s="50">
        <v>29864</v>
      </c>
    </row>
    <row r="21" spans="3:6" x14ac:dyDescent="0.25">
      <c r="C21" s="61"/>
      <c r="D21" s="51" t="s">
        <v>41</v>
      </c>
      <c r="E21" s="52">
        <v>25658</v>
      </c>
      <c r="F21" s="52">
        <v>33458</v>
      </c>
    </row>
    <row r="22" spans="3:6" x14ac:dyDescent="0.25">
      <c r="C22" s="61"/>
      <c r="D22" s="49" t="s">
        <v>42</v>
      </c>
      <c r="E22" s="50">
        <v>15264</v>
      </c>
      <c r="F22" s="49" t="s">
        <v>36</v>
      </c>
    </row>
    <row r="24" spans="3:6" x14ac:dyDescent="0.25">
      <c r="E24" s="59"/>
      <c r="F24" s="59"/>
    </row>
    <row r="25" spans="3:6" x14ac:dyDescent="0.25">
      <c r="C25" s="61" t="s">
        <v>54</v>
      </c>
      <c r="D25" s="48" t="s">
        <v>32</v>
      </c>
      <c r="E25" s="48" t="s">
        <v>43</v>
      </c>
      <c r="F25" s="48" t="s">
        <v>44</v>
      </c>
    </row>
    <row r="26" spans="3:6" x14ac:dyDescent="0.25">
      <c r="C26" s="61"/>
      <c r="D26" s="49" t="s">
        <v>45</v>
      </c>
      <c r="E26" s="49" t="s">
        <v>46</v>
      </c>
      <c r="F26" s="50">
        <v>2050</v>
      </c>
    </row>
    <row r="27" spans="3:6" x14ac:dyDescent="0.25">
      <c r="C27" s="61"/>
      <c r="D27" s="51" t="s">
        <v>47</v>
      </c>
      <c r="E27" s="51" t="s">
        <v>48</v>
      </c>
      <c r="F27" s="52">
        <v>270424</v>
      </c>
    </row>
    <row r="28" spans="3:6" ht="17.25" x14ac:dyDescent="0.25">
      <c r="C28" s="61"/>
      <c r="D28" s="49" t="s">
        <v>49</v>
      </c>
      <c r="E28" s="49" t="s">
        <v>50</v>
      </c>
      <c r="F28" s="53">
        <v>23.66</v>
      </c>
    </row>
    <row r="29" spans="3:6" x14ac:dyDescent="0.25">
      <c r="D29" s="55"/>
    </row>
  </sheetData>
  <mergeCells count="5">
    <mergeCell ref="C25:C28"/>
    <mergeCell ref="C5:D6"/>
    <mergeCell ref="C4:F4"/>
    <mergeCell ref="C9:C12"/>
    <mergeCell ref="C16:C2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selection activeCell="B19" sqref="B18:B19"/>
    </sheetView>
  </sheetViews>
  <sheetFormatPr defaultRowHeight="15" x14ac:dyDescent="0.25"/>
  <cols>
    <col min="1" max="1" width="13.140625" bestFit="1" customWidth="1"/>
    <col min="2" max="2" width="29.28515625" bestFit="1" customWidth="1"/>
    <col min="3" max="6" width="16.5703125" customWidth="1"/>
    <col min="7" max="7" width="20.42578125" customWidth="1"/>
    <col min="8" max="8" width="16.5703125" customWidth="1"/>
    <col min="9" max="11" width="15.28515625" bestFit="1" customWidth="1"/>
    <col min="12" max="12" width="16.5703125" bestFit="1" customWidth="1"/>
    <col min="13" max="13" width="16.5703125" customWidth="1"/>
    <col min="14" max="14" width="15.28515625" bestFit="1" customWidth="1"/>
    <col min="15" max="15" width="18" bestFit="1" customWidth="1"/>
  </cols>
  <sheetData>
    <row r="1" spans="1:15" ht="32.2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30</v>
      </c>
      <c r="N1" s="6" t="s">
        <v>29</v>
      </c>
      <c r="O1" s="6" t="s">
        <v>11</v>
      </c>
    </row>
    <row r="2" spans="1:15" ht="15.75" x14ac:dyDescent="0.25">
      <c r="A2" s="65" t="s">
        <v>12</v>
      </c>
      <c r="B2" s="7" t="s">
        <v>13</v>
      </c>
      <c r="C2" s="8">
        <v>182</v>
      </c>
      <c r="D2" s="8">
        <v>92</v>
      </c>
      <c r="E2" s="8">
        <v>25</v>
      </c>
      <c r="F2" s="9">
        <v>297.31000000000006</v>
      </c>
      <c r="G2" s="9">
        <v>293</v>
      </c>
      <c r="H2" s="9">
        <v>15</v>
      </c>
      <c r="I2" s="9">
        <v>8</v>
      </c>
      <c r="J2" s="9">
        <v>19.5</v>
      </c>
      <c r="K2" s="9">
        <v>21.950000000000003</v>
      </c>
      <c r="L2" s="10" t="s">
        <v>14</v>
      </c>
      <c r="M2" s="10" t="s">
        <v>14</v>
      </c>
      <c r="N2" s="11" t="s">
        <v>14</v>
      </c>
      <c r="O2" s="12">
        <f>SUM(C2:N2)</f>
        <v>953.7600000000001</v>
      </c>
    </row>
    <row r="3" spans="1:15" ht="16.5" thickBot="1" x14ac:dyDescent="0.3">
      <c r="A3" s="66"/>
      <c r="B3" s="13" t="s">
        <v>15</v>
      </c>
      <c r="C3" s="14">
        <v>19</v>
      </c>
      <c r="D3" s="14">
        <v>8</v>
      </c>
      <c r="E3" s="14">
        <v>2</v>
      </c>
      <c r="F3" s="15">
        <v>42.5</v>
      </c>
      <c r="G3" s="15">
        <v>50.1</v>
      </c>
      <c r="H3" s="15">
        <v>1.4</v>
      </c>
      <c r="I3" s="15">
        <v>1.2</v>
      </c>
      <c r="J3" s="15">
        <v>2</v>
      </c>
      <c r="K3" s="15">
        <v>3.05</v>
      </c>
      <c r="L3" s="15">
        <v>8</v>
      </c>
      <c r="M3" s="16">
        <v>1.66</v>
      </c>
      <c r="N3" s="17">
        <v>14</v>
      </c>
      <c r="O3" s="17">
        <f>SUM(C3:N3)</f>
        <v>152.91</v>
      </c>
    </row>
    <row r="4" spans="1:15" ht="16.5" thickBot="1" x14ac:dyDescent="0.3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21"/>
      <c r="O4" s="21"/>
    </row>
    <row r="5" spans="1:15" ht="16.5" thickBot="1" x14ac:dyDescent="0.3">
      <c r="A5" s="67" t="s">
        <v>16</v>
      </c>
      <c r="B5" s="39" t="s">
        <v>17</v>
      </c>
      <c r="C5" s="22">
        <v>26165798.899999999</v>
      </c>
      <c r="D5" s="22">
        <v>11269516.84</v>
      </c>
      <c r="E5" s="22">
        <v>2923183.75</v>
      </c>
      <c r="F5" s="23">
        <v>46751005.523679703</v>
      </c>
      <c r="G5" s="23">
        <v>44797935.280000001</v>
      </c>
      <c r="H5" s="23">
        <v>2433207.52</v>
      </c>
      <c r="I5" s="23">
        <v>1177120.65335112</v>
      </c>
      <c r="J5" s="23">
        <v>3657572.6173755387</v>
      </c>
      <c r="K5" s="23">
        <v>3549342.726343649</v>
      </c>
      <c r="L5" s="23">
        <v>0</v>
      </c>
      <c r="M5" s="23">
        <v>0</v>
      </c>
      <c r="N5" s="24">
        <v>0</v>
      </c>
      <c r="O5" s="24">
        <f>SUM(C5:N5)</f>
        <v>142724683.81075004</v>
      </c>
    </row>
    <row r="6" spans="1:15" ht="16.5" thickBot="1" x14ac:dyDescent="0.3">
      <c r="A6" s="68"/>
      <c r="B6" s="40" t="s">
        <v>18</v>
      </c>
      <c r="C6" s="31">
        <f t="shared" ref="C6:M6" si="0">SUM(C7:C15)</f>
        <v>4384855.99</v>
      </c>
      <c r="D6" s="31">
        <f t="shared" si="0"/>
        <v>1938975.1300000001</v>
      </c>
      <c r="E6" s="31">
        <f t="shared" si="0"/>
        <v>554221.38</v>
      </c>
      <c r="F6" s="32">
        <f t="shared" si="0"/>
        <v>8354765.5866020331</v>
      </c>
      <c r="G6" s="32">
        <f t="shared" si="0"/>
        <v>9654957.9300000016</v>
      </c>
      <c r="H6" s="32">
        <f t="shared" si="0"/>
        <v>228962.75</v>
      </c>
      <c r="I6" s="32">
        <f t="shared" si="0"/>
        <v>245246.44743120225</v>
      </c>
      <c r="J6" s="32">
        <f t="shared" si="0"/>
        <v>372777.19894229691</v>
      </c>
      <c r="K6" s="32">
        <f t="shared" si="0"/>
        <v>664681.07221086125</v>
      </c>
      <c r="L6" s="32">
        <f t="shared" si="0"/>
        <v>8112733.5</v>
      </c>
      <c r="M6" s="32">
        <f t="shared" si="0"/>
        <v>1191658.1887368253</v>
      </c>
      <c r="N6" s="33">
        <f>SUM(N7:N15)</f>
        <v>3331118.9692511423</v>
      </c>
      <c r="O6" s="33">
        <f>SUM(C6:N6)</f>
        <v>39034954.143174358</v>
      </c>
    </row>
    <row r="7" spans="1:15" x14ac:dyDescent="0.25">
      <c r="A7" s="68"/>
      <c r="B7" s="41" t="s">
        <v>19</v>
      </c>
      <c r="C7" s="27">
        <v>3220119.43</v>
      </c>
      <c r="D7" s="27">
        <v>1357754.54</v>
      </c>
      <c r="E7" s="27">
        <v>251260.41</v>
      </c>
      <c r="F7" s="27">
        <v>6149253.5328907855</v>
      </c>
      <c r="G7" s="27">
        <v>5862763</v>
      </c>
      <c r="H7" s="27">
        <v>169477.51</v>
      </c>
      <c r="I7" s="27">
        <v>180801.84343120223</v>
      </c>
      <c r="J7" s="27">
        <v>188422.77894229689</v>
      </c>
      <c r="K7" s="27">
        <v>413616.00887752802</v>
      </c>
      <c r="L7" s="27">
        <v>1099528.8</v>
      </c>
      <c r="M7" s="27">
        <v>169321.08</v>
      </c>
      <c r="N7" s="29">
        <v>1921154.5046953056</v>
      </c>
      <c r="O7" s="30">
        <f>SUM(C7:N7)</f>
        <v>20983473.438837118</v>
      </c>
    </row>
    <row r="8" spans="1:15" x14ac:dyDescent="0.25">
      <c r="A8" s="68"/>
      <c r="B8" s="42" t="s">
        <v>20</v>
      </c>
      <c r="C8" s="23">
        <v>500157.74</v>
      </c>
      <c r="D8" s="23">
        <v>214921.06</v>
      </c>
      <c r="E8" s="23">
        <v>54030.27</v>
      </c>
      <c r="F8" s="23">
        <v>909344.7</v>
      </c>
      <c r="G8" s="23">
        <v>857701.61</v>
      </c>
      <c r="H8" s="23">
        <v>44064.28</v>
      </c>
      <c r="I8" s="23">
        <v>23335.14</v>
      </c>
      <c r="J8" s="23">
        <v>66091.28</v>
      </c>
      <c r="K8" s="23">
        <v>68101.23</v>
      </c>
      <c r="L8" s="23">
        <v>18894.490000000002</v>
      </c>
      <c r="M8" s="23">
        <v>2909.6880606241571</v>
      </c>
      <c r="N8" s="28">
        <v>33049.934555836786</v>
      </c>
      <c r="O8" s="25">
        <f t="shared" ref="O8:O14" si="1">SUM(C8:N8)</f>
        <v>2792601.4226164608</v>
      </c>
    </row>
    <row r="9" spans="1:15" x14ac:dyDescent="0.25">
      <c r="A9" s="68"/>
      <c r="B9" s="42" t="s">
        <v>21</v>
      </c>
      <c r="C9" s="23">
        <v>160800</v>
      </c>
      <c r="D9" s="23">
        <v>80000</v>
      </c>
      <c r="E9" s="23">
        <v>21600</v>
      </c>
      <c r="F9" s="23">
        <v>271848</v>
      </c>
      <c r="G9" s="23">
        <v>274480</v>
      </c>
      <c r="H9" s="23">
        <v>13120</v>
      </c>
      <c r="I9" s="23">
        <v>7360</v>
      </c>
      <c r="J9" s="23">
        <v>55900</v>
      </c>
      <c r="K9" s="23">
        <v>20000.000000000004</v>
      </c>
      <c r="L9" s="23">
        <v>0</v>
      </c>
      <c r="M9" s="23">
        <v>0</v>
      </c>
      <c r="N9" s="28">
        <v>11200</v>
      </c>
      <c r="O9" s="25">
        <f t="shared" si="1"/>
        <v>916308</v>
      </c>
    </row>
    <row r="10" spans="1:15" x14ac:dyDescent="0.25">
      <c r="A10" s="68"/>
      <c r="B10" s="42" t="s">
        <v>22</v>
      </c>
      <c r="C10" s="23">
        <v>96800</v>
      </c>
      <c r="D10" s="23">
        <v>56000</v>
      </c>
      <c r="E10" s="23">
        <v>21600</v>
      </c>
      <c r="F10" s="23">
        <v>177848.00000000003</v>
      </c>
      <c r="G10" s="23">
        <v>259280</v>
      </c>
      <c r="H10" s="23">
        <v>1120</v>
      </c>
      <c r="I10" s="23">
        <v>7360</v>
      </c>
      <c r="J10" s="23">
        <v>13600</v>
      </c>
      <c r="K10" s="23">
        <v>20000.000000000004</v>
      </c>
      <c r="L10" s="23">
        <v>0</v>
      </c>
      <c r="M10" s="23">
        <v>0</v>
      </c>
      <c r="N10" s="28">
        <v>11200</v>
      </c>
      <c r="O10" s="25">
        <f t="shared" si="1"/>
        <v>664808</v>
      </c>
    </row>
    <row r="11" spans="1:15" x14ac:dyDescent="0.25">
      <c r="A11" s="68"/>
      <c r="B11" s="42" t="s">
        <v>23</v>
      </c>
      <c r="C11" s="23">
        <v>245010.48</v>
      </c>
      <c r="D11" s="23">
        <v>143611.73000000001</v>
      </c>
      <c r="E11" s="23">
        <v>181635.12</v>
      </c>
      <c r="F11" s="23">
        <v>622313.97631124803</v>
      </c>
      <c r="G11" s="23">
        <v>1943142.01</v>
      </c>
      <c r="H11" s="23">
        <v>0</v>
      </c>
      <c r="I11" s="23">
        <v>18628.896000000001</v>
      </c>
      <c r="J11" s="23">
        <v>34422.959999999999</v>
      </c>
      <c r="K11" s="23">
        <v>94788.666666666672</v>
      </c>
      <c r="L11" s="23">
        <v>6994310.21</v>
      </c>
      <c r="M11" s="23">
        <v>1019427.4206762011</v>
      </c>
      <c r="N11" s="28">
        <v>1337044.97</v>
      </c>
      <c r="O11" s="25">
        <f t="shared" si="1"/>
        <v>12634336.439654117</v>
      </c>
    </row>
    <row r="12" spans="1:15" x14ac:dyDescent="0.25">
      <c r="A12" s="68"/>
      <c r="B12" s="42" t="s">
        <v>24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4166.666666666667</v>
      </c>
      <c r="L12" s="23">
        <v>0</v>
      </c>
      <c r="M12" s="23">
        <v>0</v>
      </c>
      <c r="N12" s="28">
        <v>0</v>
      </c>
      <c r="O12" s="25">
        <f t="shared" si="1"/>
        <v>4166.666666666667</v>
      </c>
    </row>
    <row r="13" spans="1:15" x14ac:dyDescent="0.25">
      <c r="A13" s="68"/>
      <c r="B13" s="42" t="s">
        <v>25</v>
      </c>
      <c r="C13" s="23">
        <v>102068.34</v>
      </c>
      <c r="D13" s="23">
        <v>59047.8</v>
      </c>
      <c r="E13" s="23">
        <v>22775.58</v>
      </c>
      <c r="F13" s="23">
        <v>187527.3774</v>
      </c>
      <c r="G13" s="23">
        <v>273391.31</v>
      </c>
      <c r="H13" s="23">
        <v>1180.96</v>
      </c>
      <c r="I13" s="23">
        <v>7760.5679999999993</v>
      </c>
      <c r="J13" s="23">
        <v>14340.179999999998</v>
      </c>
      <c r="K13" s="23">
        <v>21088.5</v>
      </c>
      <c r="L13" s="23">
        <v>0</v>
      </c>
      <c r="M13" s="23">
        <v>0</v>
      </c>
      <c r="N13" s="28">
        <v>11809.56</v>
      </c>
      <c r="O13" s="25">
        <f t="shared" si="1"/>
        <v>700990.17540000007</v>
      </c>
    </row>
    <row r="14" spans="1:15" x14ac:dyDescent="0.25">
      <c r="A14" s="68"/>
      <c r="B14" s="42" t="s">
        <v>26</v>
      </c>
      <c r="C14" s="23">
        <v>9900</v>
      </c>
      <c r="D14" s="23">
        <v>2640</v>
      </c>
      <c r="E14" s="23">
        <v>1320</v>
      </c>
      <c r="F14" s="23">
        <v>36629.999999999993</v>
      </c>
      <c r="G14" s="23">
        <v>99660</v>
      </c>
      <c r="H14" s="23">
        <v>0</v>
      </c>
      <c r="I14" s="23">
        <v>0</v>
      </c>
      <c r="J14" s="23">
        <v>0</v>
      </c>
      <c r="K14" s="23">
        <v>7919.9999999999991</v>
      </c>
      <c r="L14" s="23">
        <v>0</v>
      </c>
      <c r="M14" s="23">
        <v>0</v>
      </c>
      <c r="N14" s="28">
        <v>660</v>
      </c>
      <c r="O14" s="25">
        <f t="shared" si="1"/>
        <v>158730</v>
      </c>
    </row>
    <row r="15" spans="1:15" ht="15.75" thickBot="1" x14ac:dyDescent="0.3">
      <c r="A15" s="68"/>
      <c r="B15" s="43" t="s">
        <v>27</v>
      </c>
      <c r="C15" s="26">
        <v>50000</v>
      </c>
      <c r="D15" s="26">
        <v>25000</v>
      </c>
      <c r="E15" s="26">
        <v>0</v>
      </c>
      <c r="F15" s="26">
        <v>0</v>
      </c>
      <c r="G15" s="26">
        <v>84540</v>
      </c>
      <c r="H15" s="26">
        <v>0</v>
      </c>
      <c r="I15" s="26">
        <v>0</v>
      </c>
      <c r="J15" s="26">
        <v>0</v>
      </c>
      <c r="K15" s="26">
        <v>15000</v>
      </c>
      <c r="L15" s="26">
        <v>0</v>
      </c>
      <c r="M15" s="26">
        <v>0</v>
      </c>
      <c r="N15" s="34">
        <v>5000</v>
      </c>
      <c r="O15" s="35">
        <f>SUM(C15:N15)</f>
        <v>179540</v>
      </c>
    </row>
    <row r="16" spans="1:15" ht="16.5" thickBot="1" x14ac:dyDescent="0.3">
      <c r="A16" s="69"/>
      <c r="B16" s="44" t="s">
        <v>28</v>
      </c>
      <c r="C16" s="36">
        <f>SUM(C5:C6)</f>
        <v>30550654.890000001</v>
      </c>
      <c r="D16" s="36">
        <f t="shared" ref="D16:N16" si="2">SUM(D5:D6)</f>
        <v>13208491.970000001</v>
      </c>
      <c r="E16" s="36">
        <f t="shared" si="2"/>
        <v>3477405.13</v>
      </c>
      <c r="F16" s="37">
        <f t="shared" si="2"/>
        <v>55105771.110281736</v>
      </c>
      <c r="G16" s="37">
        <f t="shared" si="2"/>
        <v>54452893.210000001</v>
      </c>
      <c r="H16" s="37">
        <f t="shared" si="2"/>
        <v>2662170.27</v>
      </c>
      <c r="I16" s="37">
        <f t="shared" si="2"/>
        <v>1422367.1007823222</v>
      </c>
      <c r="J16" s="37">
        <f t="shared" si="2"/>
        <v>4030349.8163178358</v>
      </c>
      <c r="K16" s="37">
        <f t="shared" si="2"/>
        <v>4214023.7985545099</v>
      </c>
      <c r="L16" s="37">
        <f t="shared" si="2"/>
        <v>8112733.5</v>
      </c>
      <c r="M16" s="37">
        <f t="shared" si="2"/>
        <v>1191658.1887368253</v>
      </c>
      <c r="N16" s="38">
        <f t="shared" si="2"/>
        <v>3331118.9692511423</v>
      </c>
      <c r="O16" s="38">
        <f>SUM(C16:N16)</f>
        <v>181759637.95392442</v>
      </c>
    </row>
    <row r="18" spans="3:14" x14ac:dyDescent="0.25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</sheetData>
  <mergeCells count="2">
    <mergeCell ref="A2:A3"/>
    <mergeCell ref="A5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CECOM Overview</vt:lpstr>
      <vt:lpstr>CECOM Rate Details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Dimaggio, Natalie R CIV</dc:creator>
  <cp:lastModifiedBy>Wodrich, Rebecca S CIV USARMY HQDA ASA ALT (USA)</cp:lastModifiedBy>
  <dcterms:created xsi:type="dcterms:W3CDTF">2020-09-24T14:26:39Z</dcterms:created>
  <dcterms:modified xsi:type="dcterms:W3CDTF">2020-11-05T19:27:20Z</dcterms:modified>
</cp:coreProperties>
</file>